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<sst xmlns="http://schemas.openxmlformats.org/spreadsheetml/2006/main" count="728" uniqueCount="64">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</sst>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3" sqref="C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31901.6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C7+F7+L7-AG16-AG25</f>
        <v>-14879.000000000004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79474.4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/>
      <c r="R8" s="62"/>
      <c r="S8" s="62"/>
      <c r="T8" s="63"/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54450.30662000009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133610.17162</v>
      </c>
      <c r="AH9" s="90">
        <f>AH10+AH15+AH24+AH33+AH47+AH52+AH54+AH61+AH62+AH71+AH72+AH76+AH88+AH81+AH83+AH82+AH69+AH89+AH91+AH90+AH70+AH40+AH92</f>
        <v>165527.92838000008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8598.8</v>
      </c>
      <c r="AH10" s="72">
        <f>B10+C10-AG10</f>
        <v>16016.3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7809.2</v>
      </c>
      <c r="AH11" s="72">
        <f>B11+C11-AG11</f>
        <v>14562.200000000004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58.8</v>
      </c>
      <c r="AH12" s="72">
        <f>B12+C12-AG12</f>
        <v>24.299999999999997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0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730.8</v>
      </c>
      <c r="AH14" s="72">
        <f>AH10-AH11-AH12-AH13</f>
        <v>1429.799999999995</v>
      </c>
      <c r="AJ14" s="21"/>
    </row>
    <row r="15" spans="1:36" s="18" customFormat="1" ht="15" customHeight="1">
      <c r="A15" s="96" t="s">
        <v>6</v>
      </c>
      <c r="B15" s="97">
        <f>113508.2+2.3-1603.2</f>
        <v>111907.3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72132.90000000001</v>
      </c>
      <c r="AH15" s="72">
        <f aca="true" t="shared" si="3" ref="AH15:AH31">B15+C15-AG15</f>
        <v>83189.70000000003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44044</v>
      </c>
      <c r="AH16" s="88">
        <f t="shared" si="3"/>
        <v>11819.900000000001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66214.3</v>
      </c>
      <c r="AH17" s="72">
        <f t="shared" si="3"/>
        <v>58621.95999999998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2294.4</v>
      </c>
      <c r="AH19" s="72">
        <f t="shared" si="3"/>
        <v>2462.099999999998</v>
      </c>
      <c r="AJ19" s="21"/>
    </row>
    <row r="20" spans="1:36" s="18" customFormat="1" ht="15.75">
      <c r="A20" s="98" t="s">
        <v>2</v>
      </c>
      <c r="B20" s="97">
        <f>7677.9-1603.2-1801.7</f>
        <v>4273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1574.5999999999997</v>
      </c>
      <c r="AH20" s="72">
        <f t="shared" si="3"/>
        <v>10807.099999999997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534.5</v>
      </c>
      <c r="AH21" s="72">
        <f t="shared" si="3"/>
        <v>1209.1999999999998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4944.800000000005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1514.999999999996</v>
      </c>
      <c r="AH23" s="72">
        <f>B23+C23-AG23</f>
        <v>10074.740000000022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16625.736999999997</v>
      </c>
      <c r="AH24" s="72">
        <f t="shared" si="3"/>
        <v>30893.963000000014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12733.7</v>
      </c>
      <c r="AH25" s="88">
        <f t="shared" si="3"/>
        <v>4603.800000000003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88.2</v>
      </c>
      <c r="AH30" s="72">
        <f t="shared" si="3"/>
        <v>66.60000000000001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32301.2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16537.536999999997</v>
      </c>
      <c r="AH32" s="72">
        <f>AH24-AH30</f>
        <v>30827.363000000016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607.5</v>
      </c>
      <c r="AH33" s="72">
        <f aca="true" t="shared" si="6" ref="AH33:AH38">B33+C33-AG33</f>
        <v>2306.3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102</v>
      </c>
      <c r="AH34" s="72">
        <f t="shared" si="6"/>
        <v>273.5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494.9</v>
      </c>
      <c r="AH37" s="72">
        <f t="shared" si="6"/>
        <v>1218.8000000000002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2.8000000000000114</v>
      </c>
      <c r="AH39" s="72">
        <f>AH33-AH34-AH36-AH38-AH35-AH37</f>
        <v>323.5999999999999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485.6</v>
      </c>
      <c r="AH40" s="72">
        <f aca="true" t="shared" si="8" ref="AH40:AH45">B40+C40-AG40</f>
        <v>1249.7000000000003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449.3</v>
      </c>
      <c r="AH41" s="72">
        <f t="shared" si="8"/>
        <v>1025.4999999999995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21.80000000000001</v>
      </c>
      <c r="AH46" s="72">
        <f>AH40-AH41-AH42-AH43-AH44-AH45</f>
        <v>54.40000000000066</v>
      </c>
      <c r="AJ46" s="21"/>
    </row>
    <row r="47" spans="1:36" s="18" customFormat="1" ht="17.25" customHeight="1">
      <c r="A47" s="96" t="s">
        <v>43</v>
      </c>
      <c r="B47" s="99">
        <f>8722.9+7.6</f>
        <v>8730.5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4950.799999999999</v>
      </c>
      <c r="AH47" s="72">
        <f>B47+C47-AG47</f>
        <v>5881.4000000000015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27</v>
      </c>
      <c r="AH48" s="72">
        <f>B48+C48-AG48</f>
        <v>124.80000000000004</v>
      </c>
      <c r="AJ48" s="21"/>
    </row>
    <row r="49" spans="1:36" s="18" customFormat="1" ht="15.75">
      <c r="A49" s="98" t="s">
        <v>16</v>
      </c>
      <c r="B49" s="97">
        <f>7342.7+7.6</f>
        <v>7350.3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4265.9</v>
      </c>
      <c r="AH49" s="72">
        <f>B49+C49-AG49</f>
        <v>4351.900000000003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657.9000000000004</v>
      </c>
      <c r="AH51" s="72">
        <f>AH47-AH49-AH48</f>
        <v>1404.6999999999982</v>
      </c>
      <c r="AJ51" s="21"/>
    </row>
    <row r="52" spans="1:36" s="18" customFormat="1" ht="15" customHeight="1">
      <c r="A52" s="96" t="s">
        <v>0</v>
      </c>
      <c r="B52" s="97">
        <f>9196.1-140-760</f>
        <v>8296.1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5362.8</v>
      </c>
      <c r="AH52" s="72">
        <f aca="true" t="shared" si="11" ref="AH52:AH59">B52+C52-AG52</f>
        <v>4954.7999999999965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1106.9</v>
      </c>
      <c r="AH54" s="72">
        <f t="shared" si="11"/>
        <v>2065.7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497</v>
      </c>
      <c r="AH55" s="72">
        <f t="shared" si="11"/>
        <v>1039.1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70.1</v>
      </c>
      <c r="AH57" s="72">
        <f t="shared" si="11"/>
        <v>189.49999999999991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62.49999999999999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0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539.8000000000001</v>
      </c>
      <c r="AH60" s="72">
        <f>AH54-AH55-AH57-AH59-AH56-AH58</f>
        <v>774.6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49.9</v>
      </c>
      <c r="AH61" s="72">
        <f aca="true" t="shared" si="14" ref="AH61:AH67">B61+C61-AG61</f>
        <v>72.79999999999998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1517.4999999999998</v>
      </c>
      <c r="AH62" s="72">
        <f t="shared" si="14"/>
        <v>8393.6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1043.8</v>
      </c>
      <c r="AH63" s="72">
        <f t="shared" si="14"/>
        <v>3102.8999999999996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50</v>
      </c>
      <c r="AH65" s="72">
        <f t="shared" si="14"/>
        <v>844.2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21</v>
      </c>
      <c r="AH66" s="72">
        <f t="shared" si="14"/>
        <v>114.89999999999998</v>
      </c>
      <c r="AJ66" s="21"/>
    </row>
    <row r="67" spans="1:36" s="18" customFormat="1" ht="15.75">
      <c r="A67" s="98" t="s">
        <v>16</v>
      </c>
      <c r="B67" s="97">
        <v>308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0</v>
      </c>
      <c r="AH67" s="72">
        <f t="shared" si="14"/>
        <v>873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945.5000000000006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402.7000000000001</v>
      </c>
      <c r="AH68" s="72">
        <f>AH62-AH63-AH66-AH67-AH65-AH64</f>
        <v>3458.6000000000013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1934.3</v>
      </c>
      <c r="AH71" s="89">
        <f t="shared" si="16"/>
        <v>535.1000000000001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481.93461999999994</v>
      </c>
      <c r="AH72" s="89">
        <f t="shared" si="16"/>
        <v>3180.36538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2.4</v>
      </c>
      <c r="AH75" s="89">
        <f t="shared" si="16"/>
        <v>129.29999999999998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163.20000000000002</v>
      </c>
      <c r="AH76" s="89">
        <f t="shared" si="16"/>
        <v>210.89999999999995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83.7</v>
      </c>
      <c r="AH77" s="89">
        <f t="shared" si="16"/>
        <v>131.59999999999997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</f>
        <v>10292.9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8944.900000000001</v>
      </c>
      <c r="AH89" s="72">
        <f t="shared" si="16"/>
        <v>2683.3000000000084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1886.8</v>
      </c>
      <c r="AH90" s="72">
        <f t="shared" si="16"/>
        <v>3773.5999999999995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6991.8</v>
      </c>
      <c r="AH92" s="72">
        <f t="shared" si="16"/>
        <v>11.699999999999818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0</v>
      </c>
      <c r="R94" s="91">
        <f t="shared" si="17"/>
        <v>0</v>
      </c>
      <c r="S94" s="91">
        <f t="shared" si="17"/>
        <v>0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133610.17162</v>
      </c>
      <c r="AH94" s="91">
        <f>AH10+AH15+AH24+AH33+AH47+AH52+AH54+AH61+AH62+AH69+AH71+AH72+AH76+AH81+AH82+AH83+AH88+AH89+AH90+AH91+AH70+AH40+AH92</f>
        <v>165527.92838000008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0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76226.3</v>
      </c>
      <c r="AH95" s="72">
        <f>B95+C95-AG95</f>
        <v>78881.55999999998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5629.3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0</v>
      </c>
      <c r="R96" s="72">
        <f t="shared" si="19"/>
        <v>0</v>
      </c>
      <c r="S96" s="72">
        <f t="shared" si="19"/>
        <v>0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2969.0346199999994</v>
      </c>
      <c r="AH96" s="72">
        <f>B96+C96-AG96</f>
        <v>12045.165379999999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0</v>
      </c>
      <c r="R98" s="72">
        <f t="shared" si="21"/>
        <v>0</v>
      </c>
      <c r="S98" s="72">
        <f t="shared" si="21"/>
        <v>0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2355</v>
      </c>
      <c r="AH98" s="72">
        <f>B98+C98-AG98</f>
        <v>3730.2999999999993</v>
      </c>
    </row>
    <row r="99" spans="1:34" s="18" customFormat="1" ht="15.75">
      <c r="A99" s="98" t="s">
        <v>16</v>
      </c>
      <c r="B99" s="97">
        <f>B21+B30+B49+B37+B58+B13+B75+B67</f>
        <v>10533.3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0</v>
      </c>
      <c r="R99" s="72">
        <f t="shared" si="22"/>
        <v>0</v>
      </c>
      <c r="S99" s="72">
        <f t="shared" si="22"/>
        <v>0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5385.9</v>
      </c>
      <c r="AH99" s="72">
        <f>B99+C99-AG99</f>
        <v>7911.300000000003</v>
      </c>
    </row>
    <row r="100" spans="1:34" ht="12.75">
      <c r="A100" s="1" t="s">
        <v>35</v>
      </c>
      <c r="B100" s="2">
        <f>B94-B95-B96-B97-B98-B99</f>
        <v>77059.69999999998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46673.83700000001</v>
      </c>
      <c r="AH100" s="84">
        <f>AH94-AH95-AH96-AH97-AH98-AH99</f>
        <v>62944.10300000009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2019-06-14T12:00:00Z</cp:lastPrinted>
  <dcterms:created xsi:type="dcterms:W3CDTF">2002-11-05T08:53:00Z</dcterms:created>
  <dcterms:modified xsi:type="dcterms:W3CDTF">2019-06-19T11:36:58Z</dcterms:modified>
  <cp:category/>
  <cp:version/>
  <cp:contentType/>
  <cp:contentStatus/>
</cp:coreProperties>
</file>